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8135" windowHeight="10980" activeTab="5"/>
  </bookViews>
  <sheets>
    <sheet name="Contoh 1" sheetId="1" r:id="rId1"/>
    <sheet name="Contoh 2" sheetId="2" r:id="rId2"/>
    <sheet name="Contoh 3" sheetId="3" r:id="rId3"/>
    <sheet name="Contoh 4" sheetId="4" r:id="rId4"/>
    <sheet name="Contoh 5" sheetId="5" r:id="rId5"/>
    <sheet name="Contoh 6" sheetId="6" r:id="rId6"/>
  </sheets>
  <calcPr calcId="124519"/>
</workbook>
</file>

<file path=xl/calcChain.xml><?xml version="1.0" encoding="utf-8"?>
<calcChain xmlns="http://schemas.openxmlformats.org/spreadsheetml/2006/main">
  <c r="B5" i="6"/>
  <c r="B6" s="1"/>
  <c r="B13" s="1"/>
  <c r="B5" i="5"/>
  <c r="B6" s="1"/>
  <c r="B13" s="1"/>
  <c r="B9" i="4"/>
  <c r="B6"/>
  <c r="B5"/>
  <c r="B7" i="2"/>
  <c r="B7" i="1"/>
  <c r="B7" i="3"/>
  <c r="B9"/>
  <c r="B9" i="2"/>
  <c r="B6" i="1"/>
  <c r="B5" i="3"/>
  <c r="B6" s="1"/>
  <c r="B13" s="1"/>
  <c r="B6" i="2"/>
  <c r="B13" s="1"/>
  <c r="B5"/>
  <c r="B14" s="1"/>
  <c r="B13" i="1"/>
  <c r="B5"/>
  <c r="B9" i="5" l="1"/>
  <c r="B14" s="1"/>
  <c r="B7" i="6"/>
  <c r="B7" i="5"/>
  <c r="B14" i="4"/>
  <c r="B13"/>
  <c r="B9" i="6"/>
  <c r="B14" s="1"/>
  <c r="B7" i="4"/>
  <c r="B10"/>
  <c r="B14" i="3"/>
  <c r="B10" i="2"/>
  <c r="B9" i="1"/>
  <c r="B10" i="6" l="1"/>
  <c r="B10" i="5"/>
  <c r="B10" i="3"/>
  <c r="B10" i="1"/>
  <c r="B14"/>
</calcChain>
</file>

<file path=xl/sharedStrings.xml><?xml version="1.0" encoding="utf-8"?>
<sst xmlns="http://schemas.openxmlformats.org/spreadsheetml/2006/main" count="136" uniqueCount="55">
  <si>
    <t>Belanja termasuk PPN 11%</t>
  </si>
  <si>
    <t xml:space="preserve">PPN 11% x DPP </t>
  </si>
  <si>
    <t>= nilai ini adalah 111%, karena ada PPN 11% x DPP</t>
  </si>
  <si>
    <t xml:space="preserve">PPh Pasal 22 yang harus dipungut </t>
  </si>
  <si>
    <t>= 1,5/111 x belanja atau 1,5% x DPP</t>
  </si>
  <si>
    <t>Instansi pemerintah belanja BKP. Berapa PPN dan PPh Pasal 22 yang harus dipungut?</t>
  </si>
  <si>
    <t>Uang yang diterima rekanan</t>
  </si>
  <si>
    <t>= DPP - PPh yang dipungut/dipotong</t>
  </si>
  <si>
    <t>= 100/111 x belanja termasuk PPN</t>
  </si>
  <si>
    <t>= 11/111 x belanja termasuk PPN, atau 10% x DPP</t>
  </si>
  <si>
    <t>PPN 11% x DPP =</t>
  </si>
  <si>
    <t>PPh Pasal 22 yang harus dipungut =</t>
  </si>
  <si>
    <t>= 11/111 x belanja termasuk PPN, atau 11% x DPP</t>
  </si>
  <si>
    <t>Instansi pemerintah belanja JKP. Berapa PPN yang harus dipungut dan PPh Pasal 23 yang harus dipotong?</t>
  </si>
  <si>
    <t xml:space="preserve">PPh Pasal 23 yang harus dipungut </t>
  </si>
  <si>
    <t>= 2/111 x belanja atau 2% x DPP</t>
  </si>
  <si>
    <t>= DPP - PPh yang dipotong</t>
  </si>
  <si>
    <t>= DPP - PPh yang dipungut</t>
  </si>
  <si>
    <t>PPh Pasal 23 yang harus dipungut =</t>
  </si>
  <si>
    <t>Instansi pemerintah belanja BKP/JKP. Berapa PPN dan PPh Final Pasal 4 ayat (2) yang harus dipungut/dipotong?</t>
  </si>
  <si>
    <t xml:space="preserve">PPh Final Pasal 4 ayat (2) yang harus dipungut </t>
  </si>
  <si>
    <t>PPh Final Pasal 4 ayat (2) yang harus dipungut  =</t>
  </si>
  <si>
    <t>= 0,5/111 x belanja atau 0,5% x DPP</t>
  </si>
  <si>
    <t>Belanja termasuk PPN 1%</t>
  </si>
  <si>
    <t>= nilai ini adalah 101%, karena ada PPN 1% x DPP</t>
  </si>
  <si>
    <t>= 100/101 x belanja termasuk PPN</t>
  </si>
  <si>
    <t>PPh Pasal 22 yang harus dipungut  =</t>
  </si>
  <si>
    <t>= Belanja termasuk PPN 11%.</t>
  </si>
  <si>
    <t xml:space="preserve">PPN 1% x DPP </t>
  </si>
  <si>
    <r>
      <t xml:space="preserve">= Belanja termasuk </t>
    </r>
    <r>
      <rPr>
        <sz val="12"/>
        <color rgb="FFFF0000"/>
        <rFont val="Calibri"/>
        <family val="2"/>
        <scheme val="minor"/>
      </rPr>
      <t>PPN 1%.</t>
    </r>
  </si>
  <si>
    <t>Instansi Pemerintah harus membuat idbiling dengan login yang dimilikinya, memungut pajak dan menyetorkannya.</t>
  </si>
  <si>
    <r>
      <t xml:space="preserve">SSP atas kedua jenis pajak tersebut harus menggunakan </t>
    </r>
    <r>
      <rPr>
        <sz val="12"/>
        <color rgb="FFFF0000"/>
        <rFont val="Calibri"/>
        <family val="2"/>
        <scheme val="minor"/>
      </rPr>
      <t>NPWP rekanan.</t>
    </r>
  </si>
  <si>
    <t>104 : atas jasa yang dibayarkan kepada WP dalam negeri.</t>
  </si>
  <si>
    <t>harus disetor dengan 411124 - 100/104</t>
  </si>
  <si>
    <t>100 : selain PPh Pasal 23 atas dividen, bunga, royalti, dan jasa.</t>
  </si>
  <si>
    <r>
      <t xml:space="preserve">SSP atas PPN harus menggunakan </t>
    </r>
    <r>
      <rPr>
        <sz val="12"/>
        <color rgb="FFFF0000"/>
        <rFont val="Calibri"/>
        <family val="2"/>
        <scheme val="minor"/>
      </rPr>
      <t>NPWP rekanan,</t>
    </r>
    <r>
      <rPr>
        <sz val="12"/>
        <rFont val="Calibri"/>
        <family val="2"/>
        <scheme val="minor"/>
      </rPr>
      <t xml:space="preserve"> sedangkan </t>
    </r>
    <r>
      <rPr>
        <sz val="12"/>
        <color rgb="FF0070C0"/>
        <rFont val="Calibri"/>
        <family val="2"/>
        <scheme val="minor"/>
      </rPr>
      <t>PPh Pasal 23 menggunakan NPWP Instansi Pemerintah.</t>
    </r>
  </si>
  <si>
    <t xml:space="preserve">disetor dengan 411128 – 423 </t>
  </si>
  <si>
    <t>disetor dengan 411122 - 910/920/930</t>
  </si>
  <si>
    <t>= 1,5/101 x belanja atau 1,5% x DPP</t>
  </si>
  <si>
    <r>
      <t xml:space="preserve">Instansi pemerintah belanja BKP. Atas BKP tersebut dikenakan tarif </t>
    </r>
    <r>
      <rPr>
        <sz val="12"/>
        <color rgb="FFFF0000"/>
        <rFont val="Calibri"/>
        <family val="2"/>
        <scheme val="minor"/>
      </rPr>
      <t>PPN final 1%</t>
    </r>
    <r>
      <rPr>
        <sz val="12"/>
        <color theme="1"/>
        <rFont val="Calibri"/>
        <family val="2"/>
        <scheme val="minor"/>
      </rPr>
      <t>.  Berapa PPN dan PPh Pasal 22 dipungut?</t>
    </r>
  </si>
  <si>
    <r>
      <t>Instansi pemerintah belanja JKP. Atas JKP tersebut dikenakan tarif</t>
    </r>
    <r>
      <rPr>
        <sz val="12"/>
        <color rgb="FFC00000"/>
        <rFont val="Calibri"/>
        <family val="2"/>
        <scheme val="minor"/>
      </rPr>
      <t xml:space="preserve"> PPN final 1%. </t>
    </r>
    <r>
      <rPr>
        <sz val="12"/>
        <color theme="1"/>
        <rFont val="Calibri"/>
        <family val="2"/>
        <scheme val="minor"/>
      </rPr>
      <t>Berapa PPN dan PPh Pasal 23-nya?</t>
    </r>
  </si>
  <si>
    <t>= 1/101 x belanja termasuk PPN, atau 1% x DPP</t>
  </si>
  <si>
    <t>=2/101 x belanja atau 2% x DPP</t>
  </si>
  <si>
    <t>DPP (Dasar Pengenaan Pajak) = 100%</t>
  </si>
  <si>
    <t>= 0,5/101 x belanja atau 0,5% x DPP</t>
  </si>
  <si>
    <r>
      <t xml:space="preserve">PPN  </t>
    </r>
    <r>
      <rPr>
        <sz val="12"/>
        <color rgb="FFFF0000"/>
        <rFont val="Calibri"/>
        <family val="2"/>
        <scheme val="minor"/>
      </rPr>
      <t xml:space="preserve"> 1%</t>
    </r>
    <r>
      <rPr>
        <sz val="12"/>
        <color theme="1"/>
        <rFont val="Calibri"/>
        <family val="2"/>
        <scheme val="minor"/>
      </rPr>
      <t xml:space="preserve"> x DPP =</t>
    </r>
  </si>
  <si>
    <r>
      <rPr>
        <sz val="12"/>
        <color rgb="FFFF0000"/>
        <rFont val="Calibri"/>
        <family val="2"/>
        <scheme val="minor"/>
      </rPr>
      <t>910</t>
    </r>
    <r>
      <rPr>
        <sz val="12"/>
        <color rgb="FF000000"/>
        <rFont val="Calibri"/>
        <family val="2"/>
        <scheme val="minor"/>
      </rPr>
      <t xml:space="preserve"> : Untuk pembayaran pajak yang dipungut oleh Bendaharawan APBN</t>
    </r>
  </si>
  <si>
    <r>
      <rPr>
        <sz val="12"/>
        <color rgb="FFFF0000"/>
        <rFont val="Calibri"/>
        <family val="2"/>
        <scheme val="minor"/>
      </rPr>
      <t>920</t>
    </r>
    <r>
      <rPr>
        <sz val="12"/>
        <color rgb="FF000000"/>
        <rFont val="Calibri"/>
        <family val="2"/>
        <scheme val="minor"/>
      </rPr>
      <t xml:space="preserve"> : Untuk pembayaran pajak yang dipungut oleh Bendahawaran APBD</t>
    </r>
  </si>
  <si>
    <r>
      <rPr>
        <sz val="12"/>
        <color rgb="FFFF0000"/>
        <rFont val="Calibri"/>
        <family val="2"/>
        <scheme val="minor"/>
      </rPr>
      <t xml:space="preserve">930 </t>
    </r>
    <r>
      <rPr>
        <sz val="12"/>
        <color rgb="FF000000"/>
        <rFont val="Calibri"/>
        <family val="2"/>
        <scheme val="minor"/>
      </rPr>
      <t>: Untuk pembayaran pajak yang dipungut oleh Bendaharawan Dana Desa.</t>
    </r>
  </si>
  <si>
    <r>
      <t>disetor dengan 411211 -</t>
    </r>
    <r>
      <rPr>
        <sz val="12"/>
        <color rgb="FFFF0000"/>
        <rFont val="Calibri"/>
        <family val="2"/>
        <scheme val="minor"/>
      </rPr>
      <t xml:space="preserve"> 910/920/930</t>
    </r>
  </si>
  <si>
    <t>disetor dengan 411124 - 100/104</t>
  </si>
  <si>
    <r>
      <t xml:space="preserve">disetor dengan 411122 - </t>
    </r>
    <r>
      <rPr>
        <sz val="12"/>
        <color rgb="FFFF0000"/>
        <rFont val="Calibri"/>
        <family val="2"/>
        <scheme val="minor"/>
      </rPr>
      <t>910/920/930</t>
    </r>
  </si>
  <si>
    <t>DPP + PPN = nilai belanja termasuk PPN</t>
  </si>
  <si>
    <t>DPP + PPN 1%  = nilai belanja termasuk PPN</t>
  </si>
  <si>
    <r>
      <t xml:space="preserve">Instansi pemerintah belanja JKP. Atas JKP tersebut dikenakan tarif </t>
    </r>
    <r>
      <rPr>
        <sz val="12"/>
        <color rgb="FFFF0000"/>
        <rFont val="Calibri"/>
        <family val="2"/>
        <scheme val="minor"/>
      </rPr>
      <t>PPN final 1%</t>
    </r>
    <r>
      <rPr>
        <sz val="12"/>
        <color theme="1"/>
        <rFont val="Calibri"/>
        <family val="2"/>
        <scheme val="minor"/>
      </rPr>
      <t>. Berapa PPN dan PPh Final Pasal 4 ayat (2)?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</si>
</sst>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2" borderId="0" xfId="1" applyNumberFormat="1" applyFont="1" applyFill="1"/>
    <xf numFmtId="0" fontId="2" fillId="0" borderId="0" xfId="0" quotePrefix="1" applyFont="1"/>
    <xf numFmtId="0" fontId="2" fillId="0" borderId="0" xfId="0" applyFont="1" applyAlignment="1">
      <alignment horizontal="right"/>
    </xf>
    <xf numFmtId="43" fontId="2" fillId="0" borderId="0" xfId="0" applyNumberFormat="1" applyFont="1"/>
    <xf numFmtId="164" fontId="2" fillId="0" borderId="1" xfId="1" applyNumberFormat="1" applyFont="1" applyBorder="1"/>
    <xf numFmtId="164" fontId="3" fillId="0" borderId="0" xfId="1" applyNumberFormat="1" applyFont="1"/>
    <xf numFmtId="0" fontId="5" fillId="3" borderId="0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A7" sqref="A7"/>
    </sheetView>
  </sheetViews>
  <sheetFormatPr defaultRowHeight="15.75"/>
  <cols>
    <col min="1" max="1" width="44.7109375" style="1" customWidth="1"/>
    <col min="2" max="2" width="16" style="2" bestFit="1" customWidth="1"/>
    <col min="3" max="16384" width="9.140625" style="1"/>
  </cols>
  <sheetData>
    <row r="1" spans="1:3">
      <c r="A1" s="1" t="s">
        <v>5</v>
      </c>
    </row>
    <row r="3" spans="1:3">
      <c r="A3" s="1" t="s">
        <v>0</v>
      </c>
      <c r="B3" s="3">
        <v>11000000</v>
      </c>
      <c r="C3" s="4" t="s">
        <v>2</v>
      </c>
    </row>
    <row r="4" spans="1:3">
      <c r="B4" s="1"/>
      <c r="C4" s="4"/>
    </row>
    <row r="5" spans="1:3">
      <c r="A5" s="1" t="s">
        <v>43</v>
      </c>
      <c r="B5" s="2">
        <f>100/111*B3</f>
        <v>9909909.9099099096</v>
      </c>
      <c r="C5" s="4" t="s">
        <v>8</v>
      </c>
    </row>
    <row r="6" spans="1:3">
      <c r="A6" s="1" t="s">
        <v>1</v>
      </c>
      <c r="B6" s="7">
        <f>11%*B5</f>
        <v>1090090.0900900902</v>
      </c>
      <c r="C6" s="4" t="s">
        <v>12</v>
      </c>
    </row>
    <row r="7" spans="1:3">
      <c r="A7" s="1" t="s">
        <v>52</v>
      </c>
      <c r="B7" s="8">
        <f>SUM(B5:B6)</f>
        <v>11000000</v>
      </c>
      <c r="C7" s="4" t="s">
        <v>27</v>
      </c>
    </row>
    <row r="9" spans="1:3">
      <c r="A9" s="1" t="s">
        <v>3</v>
      </c>
      <c r="B9" s="2">
        <f>1.5%*B5</f>
        <v>148648.64864864864</v>
      </c>
      <c r="C9" s="4" t="s">
        <v>4</v>
      </c>
    </row>
    <row r="10" spans="1:3">
      <c r="A10" s="1" t="s">
        <v>6</v>
      </c>
      <c r="B10" s="2">
        <f>B5-B9</f>
        <v>9761261.2612612601</v>
      </c>
      <c r="C10" s="4" t="s">
        <v>17</v>
      </c>
    </row>
    <row r="13" spans="1:3">
      <c r="A13" s="5" t="s">
        <v>10</v>
      </c>
      <c r="B13" s="2">
        <f>B6</f>
        <v>1090090.0900900902</v>
      </c>
      <c r="C13" s="1" t="s">
        <v>49</v>
      </c>
    </row>
    <row r="14" spans="1:3">
      <c r="A14" s="5" t="s">
        <v>11</v>
      </c>
      <c r="B14" s="2">
        <f>B9</f>
        <v>148648.64864864864</v>
      </c>
      <c r="C14" s="1" t="s">
        <v>37</v>
      </c>
    </row>
    <row r="16" spans="1:3">
      <c r="A16" s="1" t="s">
        <v>30</v>
      </c>
    </row>
    <row r="17" spans="1:2">
      <c r="A17" s="1" t="s">
        <v>31</v>
      </c>
    </row>
    <row r="19" spans="1:2">
      <c r="A19" s="9" t="s">
        <v>46</v>
      </c>
      <c r="B19" s="9"/>
    </row>
    <row r="20" spans="1:2">
      <c r="A20" s="9" t="s">
        <v>47</v>
      </c>
      <c r="B20" s="9"/>
    </row>
    <row r="21" spans="1:2">
      <c r="A21" s="9" t="s">
        <v>48</v>
      </c>
      <c r="B21" s="9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A7" sqref="A7"/>
    </sheetView>
  </sheetViews>
  <sheetFormatPr defaultRowHeight="15.75"/>
  <cols>
    <col min="1" max="1" width="44.7109375" style="1" customWidth="1"/>
    <col min="2" max="2" width="16" style="2" bestFit="1" customWidth="1"/>
    <col min="3" max="3" width="9.140625" style="1"/>
    <col min="4" max="4" width="14.5703125" style="1" bestFit="1" customWidth="1"/>
    <col min="5" max="5" width="9.140625" style="1"/>
    <col min="6" max="6" width="12.7109375" style="1" bestFit="1" customWidth="1"/>
    <col min="7" max="16384" width="9.140625" style="1"/>
  </cols>
  <sheetData>
    <row r="1" spans="1:6">
      <c r="A1" s="1" t="s">
        <v>13</v>
      </c>
    </row>
    <row r="3" spans="1:6">
      <c r="A3" s="1" t="s">
        <v>0</v>
      </c>
      <c r="B3" s="3">
        <v>11000000</v>
      </c>
      <c r="C3" s="4" t="s">
        <v>2</v>
      </c>
    </row>
    <row r="4" spans="1:6">
      <c r="B4" s="1"/>
      <c r="C4" s="4"/>
    </row>
    <row r="5" spans="1:6">
      <c r="A5" s="1" t="s">
        <v>43</v>
      </c>
      <c r="B5" s="2">
        <f>100/111*B3</f>
        <v>9909909.9099099096</v>
      </c>
      <c r="C5" s="4" t="s">
        <v>8</v>
      </c>
    </row>
    <row r="6" spans="1:6">
      <c r="A6" s="1" t="s">
        <v>1</v>
      </c>
      <c r="B6" s="7">
        <f>11%*B5</f>
        <v>1090090.0900900902</v>
      </c>
      <c r="C6" s="4" t="s">
        <v>9</v>
      </c>
    </row>
    <row r="7" spans="1:6">
      <c r="A7" s="1" t="s">
        <v>52</v>
      </c>
      <c r="B7" s="8">
        <f>SUM(B5:B6)</f>
        <v>11000000</v>
      </c>
      <c r="C7" s="4" t="s">
        <v>27</v>
      </c>
      <c r="D7" s="6"/>
    </row>
    <row r="9" spans="1:6">
      <c r="A9" s="1" t="s">
        <v>14</v>
      </c>
      <c r="B9" s="2">
        <f>2%*B5</f>
        <v>198198.1981981982</v>
      </c>
      <c r="C9" s="4" t="s">
        <v>15</v>
      </c>
      <c r="F9" s="6"/>
    </row>
    <row r="10" spans="1:6">
      <c r="A10" s="1" t="s">
        <v>6</v>
      </c>
      <c r="B10" s="2">
        <f>B5-B9</f>
        <v>9711711.7117117122</v>
      </c>
      <c r="C10" s="4" t="s">
        <v>16</v>
      </c>
    </row>
    <row r="13" spans="1:6">
      <c r="A13" s="5" t="s">
        <v>10</v>
      </c>
      <c r="B13" s="2">
        <f>B6</f>
        <v>1090090.0900900902</v>
      </c>
      <c r="C13" s="1" t="s">
        <v>49</v>
      </c>
    </row>
    <row r="14" spans="1:6">
      <c r="A14" s="5" t="s">
        <v>18</v>
      </c>
      <c r="B14" s="2">
        <f>B9</f>
        <v>198198.1981981982</v>
      </c>
      <c r="C14" s="1" t="s">
        <v>33</v>
      </c>
    </row>
    <row r="16" spans="1:6">
      <c r="A16" s="1" t="s">
        <v>30</v>
      </c>
    </row>
    <row r="17" spans="1:1">
      <c r="A17" s="1" t="s">
        <v>35</v>
      </c>
    </row>
    <row r="19" spans="1:1">
      <c r="A19" s="9" t="s">
        <v>46</v>
      </c>
    </row>
    <row r="20" spans="1:1">
      <c r="A20" s="9" t="s">
        <v>47</v>
      </c>
    </row>
    <row r="21" spans="1:1">
      <c r="A21" s="9" t="s">
        <v>48</v>
      </c>
    </row>
    <row r="23" spans="1:1">
      <c r="A23" s="1" t="s">
        <v>34</v>
      </c>
    </row>
    <row r="24" spans="1:1">
      <c r="A2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A7" sqref="A7"/>
    </sheetView>
  </sheetViews>
  <sheetFormatPr defaultRowHeight="15.75"/>
  <cols>
    <col min="1" max="1" width="46.85546875" style="1" customWidth="1"/>
    <col min="2" max="2" width="16" style="2" bestFit="1" customWidth="1"/>
    <col min="3" max="3" width="11.5703125" style="1" bestFit="1" customWidth="1"/>
    <col min="4" max="16384" width="9.140625" style="1"/>
  </cols>
  <sheetData>
    <row r="1" spans="1:3">
      <c r="A1" s="1" t="s">
        <v>19</v>
      </c>
    </row>
    <row r="3" spans="1:3">
      <c r="A3" s="1" t="s">
        <v>0</v>
      </c>
      <c r="B3" s="3">
        <v>11000000</v>
      </c>
      <c r="C3" s="4" t="s">
        <v>2</v>
      </c>
    </row>
    <row r="4" spans="1:3">
      <c r="B4" s="1"/>
      <c r="C4" s="4"/>
    </row>
    <row r="5" spans="1:3">
      <c r="A5" s="1" t="s">
        <v>43</v>
      </c>
      <c r="B5" s="2">
        <f>100/111*B3</f>
        <v>9909909.9099099096</v>
      </c>
      <c r="C5" s="4" t="s">
        <v>8</v>
      </c>
    </row>
    <row r="6" spans="1:3">
      <c r="A6" s="1" t="s">
        <v>1</v>
      </c>
      <c r="B6" s="7">
        <f>11%*B5</f>
        <v>1090090.0900900902</v>
      </c>
      <c r="C6" s="4" t="s">
        <v>9</v>
      </c>
    </row>
    <row r="7" spans="1:3">
      <c r="A7" s="1" t="s">
        <v>52</v>
      </c>
      <c r="B7" s="8">
        <f>SUM(B5:B6)</f>
        <v>11000000</v>
      </c>
      <c r="C7" s="4" t="s">
        <v>27</v>
      </c>
    </row>
    <row r="8" spans="1:3">
      <c r="C8" s="6"/>
    </row>
    <row r="9" spans="1:3">
      <c r="A9" s="1" t="s">
        <v>20</v>
      </c>
      <c r="B9" s="2">
        <f>0.5%*B5</f>
        <v>49549.549549549549</v>
      </c>
      <c r="C9" s="4" t="s">
        <v>22</v>
      </c>
    </row>
    <row r="10" spans="1:3">
      <c r="A10" s="1" t="s">
        <v>6</v>
      </c>
      <c r="B10" s="2">
        <f>B5-B9</f>
        <v>9860360.3603603598</v>
      </c>
      <c r="C10" s="4" t="s">
        <v>7</v>
      </c>
    </row>
    <row r="13" spans="1:3">
      <c r="A13" s="5" t="s">
        <v>10</v>
      </c>
      <c r="B13" s="2">
        <f>B6</f>
        <v>1090090.0900900902</v>
      </c>
      <c r="C13" s="1" t="s">
        <v>49</v>
      </c>
    </row>
    <row r="14" spans="1:3">
      <c r="A14" s="5" t="s">
        <v>21</v>
      </c>
      <c r="B14" s="2">
        <f>B9</f>
        <v>49549.549549549549</v>
      </c>
      <c r="C14" s="1" t="s">
        <v>36</v>
      </c>
    </row>
    <row r="16" spans="1:3">
      <c r="A16" s="1" t="s">
        <v>30</v>
      </c>
    </row>
    <row r="17" spans="1:1">
      <c r="A17" s="1" t="s">
        <v>31</v>
      </c>
    </row>
    <row r="19" spans="1:1">
      <c r="A19" s="9" t="s">
        <v>46</v>
      </c>
    </row>
    <row r="20" spans="1:1">
      <c r="A20" s="9" t="s">
        <v>47</v>
      </c>
    </row>
    <row r="21" spans="1:1">
      <c r="A21" s="9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A7" sqref="A7"/>
    </sheetView>
  </sheetViews>
  <sheetFormatPr defaultRowHeight="15.75"/>
  <cols>
    <col min="1" max="1" width="46.85546875" style="1" customWidth="1"/>
    <col min="2" max="2" width="16" style="2" bestFit="1" customWidth="1"/>
    <col min="3" max="6" width="9.140625" style="1"/>
    <col min="7" max="8" width="12.7109375" style="1" bestFit="1" customWidth="1"/>
    <col min="9" max="16384" width="9.140625" style="1"/>
  </cols>
  <sheetData>
    <row r="1" spans="1:8">
      <c r="A1" s="1" t="s">
        <v>39</v>
      </c>
    </row>
    <row r="3" spans="1:8">
      <c r="A3" s="1" t="s">
        <v>23</v>
      </c>
      <c r="B3" s="3">
        <v>11000000</v>
      </c>
      <c r="C3" s="4" t="s">
        <v>24</v>
      </c>
    </row>
    <row r="4" spans="1:8">
      <c r="B4" s="1"/>
      <c r="C4" s="4"/>
    </row>
    <row r="5" spans="1:8">
      <c r="A5" s="1" t="s">
        <v>43</v>
      </c>
      <c r="B5" s="2">
        <f>100/101*B3</f>
        <v>10891089.10891089</v>
      </c>
      <c r="C5" s="4" t="s">
        <v>25</v>
      </c>
    </row>
    <row r="6" spans="1:8">
      <c r="A6" s="1" t="s">
        <v>28</v>
      </c>
      <c r="B6" s="7">
        <f>1%*B5</f>
        <v>108910.8910891089</v>
      </c>
      <c r="C6" s="4" t="s">
        <v>41</v>
      </c>
      <c r="H6" s="6"/>
    </row>
    <row r="7" spans="1:8">
      <c r="A7" s="1" t="s">
        <v>53</v>
      </c>
      <c r="B7" s="8">
        <f>SUM(B5:B6)</f>
        <v>11000000</v>
      </c>
      <c r="C7" s="4" t="s">
        <v>29</v>
      </c>
    </row>
    <row r="9" spans="1:8">
      <c r="A9" s="1" t="s">
        <v>3</v>
      </c>
      <c r="B9" s="2">
        <f>1.5%*B5</f>
        <v>163366.33663366336</v>
      </c>
      <c r="C9" s="4" t="s">
        <v>38</v>
      </c>
      <c r="G9" s="6"/>
    </row>
    <row r="10" spans="1:8">
      <c r="A10" s="1" t="s">
        <v>6</v>
      </c>
      <c r="B10" s="2">
        <f>B5-B9</f>
        <v>10727722.772277227</v>
      </c>
      <c r="C10" s="4" t="s">
        <v>7</v>
      </c>
    </row>
    <row r="13" spans="1:8">
      <c r="A13" s="5" t="s">
        <v>45</v>
      </c>
      <c r="B13" s="2">
        <f>B6</f>
        <v>108910.8910891089</v>
      </c>
      <c r="C13" s="1" t="s">
        <v>49</v>
      </c>
    </row>
    <row r="14" spans="1:8">
      <c r="A14" s="5" t="s">
        <v>26</v>
      </c>
      <c r="B14" s="2">
        <f>B9</f>
        <v>163366.33663366336</v>
      </c>
      <c r="C14" s="1" t="s">
        <v>51</v>
      </c>
    </row>
    <row r="16" spans="1:8">
      <c r="A16" s="1" t="s">
        <v>30</v>
      </c>
    </row>
    <row r="17" spans="1:1">
      <c r="A17" s="1" t="s">
        <v>31</v>
      </c>
    </row>
    <row r="19" spans="1:1">
      <c r="A19" s="9" t="s">
        <v>46</v>
      </c>
    </row>
    <row r="20" spans="1:1">
      <c r="A20" s="9" t="s">
        <v>47</v>
      </c>
    </row>
    <row r="21" spans="1:1">
      <c r="A21" s="9" t="s">
        <v>48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7" sqref="A7"/>
    </sheetView>
  </sheetViews>
  <sheetFormatPr defaultRowHeight="15.75"/>
  <cols>
    <col min="1" max="1" width="46.85546875" style="1" customWidth="1"/>
    <col min="2" max="2" width="16" style="2" bestFit="1" customWidth="1"/>
    <col min="3" max="6" width="9.140625" style="1"/>
    <col min="7" max="7" width="12.7109375" style="1" bestFit="1" customWidth="1"/>
    <col min="8" max="16384" width="9.140625" style="1"/>
  </cols>
  <sheetData>
    <row r="1" spans="1:7">
      <c r="A1" s="1" t="s">
        <v>40</v>
      </c>
    </row>
    <row r="3" spans="1:7">
      <c r="A3" s="1" t="s">
        <v>23</v>
      </c>
      <c r="B3" s="3">
        <v>11000000</v>
      </c>
      <c r="C3" s="4" t="s">
        <v>24</v>
      </c>
    </row>
    <row r="4" spans="1:7">
      <c r="B4" s="1"/>
    </row>
    <row r="5" spans="1:7">
      <c r="A5" s="1" t="s">
        <v>43</v>
      </c>
      <c r="B5" s="2">
        <f>100/101*B3</f>
        <v>10891089.10891089</v>
      </c>
      <c r="C5" s="4" t="s">
        <v>25</v>
      </c>
    </row>
    <row r="6" spans="1:7">
      <c r="A6" s="1" t="s">
        <v>28</v>
      </c>
      <c r="B6" s="7">
        <f>1%*B5</f>
        <v>108910.8910891089</v>
      </c>
      <c r="C6" s="4" t="s">
        <v>41</v>
      </c>
    </row>
    <row r="7" spans="1:7">
      <c r="A7" s="1" t="s">
        <v>53</v>
      </c>
      <c r="B7" s="8">
        <f>SUM(B5:B6)</f>
        <v>11000000</v>
      </c>
      <c r="C7" s="4" t="s">
        <v>29</v>
      </c>
    </row>
    <row r="9" spans="1:7">
      <c r="A9" s="1" t="s">
        <v>14</v>
      </c>
      <c r="B9" s="2">
        <f>2%*B5</f>
        <v>217821.78217821781</v>
      </c>
      <c r="C9" s="4" t="s">
        <v>42</v>
      </c>
      <c r="G9" s="6"/>
    </row>
    <row r="10" spans="1:7">
      <c r="A10" s="1" t="s">
        <v>6</v>
      </c>
      <c r="B10" s="2">
        <f>B5-B9</f>
        <v>10673267.326732673</v>
      </c>
      <c r="C10" s="4" t="s">
        <v>7</v>
      </c>
    </row>
    <row r="13" spans="1:7">
      <c r="A13" s="5" t="s">
        <v>45</v>
      </c>
      <c r="B13" s="2">
        <f>B6</f>
        <v>108910.8910891089</v>
      </c>
      <c r="C13" s="1" t="s">
        <v>49</v>
      </c>
    </row>
    <row r="14" spans="1:7">
      <c r="A14" s="5" t="s">
        <v>18</v>
      </c>
      <c r="B14" s="2">
        <f>B9</f>
        <v>217821.78217821781</v>
      </c>
      <c r="C14" s="1" t="s">
        <v>50</v>
      </c>
    </row>
    <row r="16" spans="1:7">
      <c r="A16" s="1" t="s">
        <v>30</v>
      </c>
    </row>
    <row r="17" spans="1:1">
      <c r="A17" s="1" t="s">
        <v>35</v>
      </c>
    </row>
    <row r="19" spans="1:1">
      <c r="A19" s="9" t="s">
        <v>46</v>
      </c>
    </row>
    <row r="20" spans="1:1">
      <c r="A20" s="9" t="s">
        <v>47</v>
      </c>
    </row>
    <row r="21" spans="1:1">
      <c r="A21" s="9" t="s">
        <v>48</v>
      </c>
    </row>
    <row r="23" spans="1:1">
      <c r="A23" s="1" t="s">
        <v>34</v>
      </c>
    </row>
    <row r="24" spans="1:1">
      <c r="A24" s="1" t="s">
        <v>32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K9" sqref="K9"/>
    </sheetView>
  </sheetViews>
  <sheetFormatPr defaultRowHeight="15.75"/>
  <cols>
    <col min="1" max="1" width="46.85546875" style="1" customWidth="1"/>
    <col min="2" max="2" width="16" style="2" bestFit="1" customWidth="1"/>
    <col min="3" max="16384" width="9.140625" style="1"/>
  </cols>
  <sheetData>
    <row r="1" spans="1:3">
      <c r="A1" s="1" t="s">
        <v>54</v>
      </c>
    </row>
    <row r="3" spans="1:3">
      <c r="A3" s="1" t="s">
        <v>23</v>
      </c>
      <c r="B3" s="3">
        <v>11000000</v>
      </c>
      <c r="C3" s="4" t="s">
        <v>24</v>
      </c>
    </row>
    <row r="4" spans="1:3">
      <c r="B4" s="1"/>
      <c r="C4" s="4"/>
    </row>
    <row r="5" spans="1:3">
      <c r="A5" s="1" t="s">
        <v>43</v>
      </c>
      <c r="B5" s="2">
        <f>100/101*B3</f>
        <v>10891089.10891089</v>
      </c>
      <c r="C5" s="4" t="s">
        <v>25</v>
      </c>
    </row>
    <row r="6" spans="1:3">
      <c r="A6" s="1" t="s">
        <v>28</v>
      </c>
      <c r="B6" s="7">
        <f>1%*B5</f>
        <v>108910.8910891089</v>
      </c>
      <c r="C6" s="4" t="s">
        <v>41</v>
      </c>
    </row>
    <row r="7" spans="1:3">
      <c r="A7" s="1" t="s">
        <v>53</v>
      </c>
      <c r="B7" s="8">
        <f>SUM(B5:B6)</f>
        <v>11000000</v>
      </c>
      <c r="C7" s="4" t="s">
        <v>29</v>
      </c>
    </row>
    <row r="9" spans="1:3">
      <c r="A9" s="1" t="s">
        <v>20</v>
      </c>
      <c r="B9" s="2">
        <f>0.5%*B5</f>
        <v>54455.445544554452</v>
      </c>
      <c r="C9" s="4" t="s">
        <v>44</v>
      </c>
    </row>
    <row r="10" spans="1:3">
      <c r="A10" s="1" t="s">
        <v>6</v>
      </c>
      <c r="B10" s="2">
        <f>B5-B9</f>
        <v>10836633.663366336</v>
      </c>
      <c r="C10" s="4" t="s">
        <v>7</v>
      </c>
    </row>
    <row r="13" spans="1:3">
      <c r="A13" s="5" t="s">
        <v>45</v>
      </c>
      <c r="B13" s="2">
        <f>B6</f>
        <v>108910.8910891089</v>
      </c>
      <c r="C13" s="1" t="s">
        <v>49</v>
      </c>
    </row>
    <row r="14" spans="1:3">
      <c r="A14" s="5" t="s">
        <v>21</v>
      </c>
      <c r="B14" s="2">
        <f>B9</f>
        <v>54455.445544554452</v>
      </c>
      <c r="C14" s="1" t="s">
        <v>36</v>
      </c>
    </row>
    <row r="16" spans="1:3">
      <c r="A16" s="1" t="s">
        <v>30</v>
      </c>
    </row>
    <row r="17" spans="1:1">
      <c r="A17" s="1" t="s">
        <v>31</v>
      </c>
    </row>
    <row r="19" spans="1:1">
      <c r="A19" s="9" t="s">
        <v>46</v>
      </c>
    </row>
    <row r="20" spans="1:1">
      <c r="A20" s="9" t="s">
        <v>47</v>
      </c>
    </row>
    <row r="21" spans="1:1">
      <c r="A21" s="9" t="s">
        <v>48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Contoh 1</vt:lpstr>
      <vt:lpstr>Contoh 2</vt:lpstr>
      <vt:lpstr>Contoh 3</vt:lpstr>
      <vt:lpstr>Contoh 4</vt:lpstr>
      <vt:lpstr>Contoh 5</vt:lpstr>
      <vt:lpstr>Contoh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060078808</dc:creator>
  <cp:lastModifiedBy>060078808</cp:lastModifiedBy>
  <dcterms:created xsi:type="dcterms:W3CDTF">2022-02-16T07:45:02Z</dcterms:created>
  <dcterms:modified xsi:type="dcterms:W3CDTF">2022-03-09T06:42:03Z</dcterms:modified>
</cp:coreProperties>
</file>